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涪陵区水产养殖尾水治理以奖代补项目运行验收情况公示表(第一批）" sheetId="7" r:id="rId1"/>
  </sheets>
  <definedNames>
    <definedName name="_xlnm.Print_Titles" localSheetId="0">'涪陵区水产养殖尾水治理以奖代补项目运行验收情况公示表(第一批）'!$3:$3</definedName>
  </definedNames>
  <calcPr calcId="144525"/>
</workbook>
</file>

<file path=xl/sharedStrings.xml><?xml version="1.0" encoding="utf-8"?>
<sst xmlns="http://schemas.openxmlformats.org/spreadsheetml/2006/main" count="311" uniqueCount="166">
  <si>
    <t>涪陵区水产养殖尾水治理以奖代补项目运行验收情况公示表(第一批）</t>
  </si>
  <si>
    <t>序
号</t>
  </si>
  <si>
    <t>乡镇</t>
  </si>
  <si>
    <t>单位（业主）</t>
  </si>
  <si>
    <t>地址</t>
  </si>
  <si>
    <t>完成治理面积（亩）</t>
  </si>
  <si>
    <t>补助面积（亩）</t>
  </si>
  <si>
    <t>治理模式</t>
  </si>
  <si>
    <t>补助标准（元/亩）</t>
  </si>
  <si>
    <t>补助总额（元）</t>
  </si>
  <si>
    <t>已补助金额（元）</t>
  </si>
  <si>
    <t>本次补助金额（元）</t>
  </si>
  <si>
    <t>验收结论</t>
  </si>
  <si>
    <t>备注</t>
  </si>
  <si>
    <t>龙潭镇</t>
  </si>
  <si>
    <t>高宗永</t>
  </si>
  <si>
    <t>民主村3组</t>
  </si>
  <si>
    <t>底排污+资源化利用</t>
  </si>
  <si>
    <t>合格</t>
  </si>
  <si>
    <t>资源化利用</t>
  </si>
  <si>
    <t>重庆市三峡生态渔业股份有限公司</t>
  </si>
  <si>
    <t>龙潭镇义和村3社</t>
  </si>
  <si>
    <t>生态沟渠</t>
  </si>
  <si>
    <t>重庆市科绿水产养殖有限公司</t>
  </si>
  <si>
    <t>涪陵区龙潭镇先锋村4组</t>
  </si>
  <si>
    <t>王孝英</t>
  </si>
  <si>
    <t>涪陵区龙潭镇先锋村3组</t>
  </si>
  <si>
    <t>陈久梅</t>
  </si>
  <si>
    <t>涪陵区龙潭镇义和村3组</t>
  </si>
  <si>
    <t>余世韦</t>
  </si>
  <si>
    <t>重庆市涪陵区龙潭镇义和村村民委员会</t>
  </si>
  <si>
    <t>涪陵区龙潭镇义和村1.2组</t>
  </si>
  <si>
    <t>不含原张宗良</t>
  </si>
  <si>
    <t>陈小波</t>
  </si>
  <si>
    <t>重庆市涪陵区万川奇水产养殖有限公司</t>
  </si>
  <si>
    <t>涪陵区龙潭镇先锋村2.5组</t>
  </si>
  <si>
    <t>重庆市凌顶现代农业发展有限公司</t>
  </si>
  <si>
    <t>涪陵区龙潭镇先锋村2组（小屋基）</t>
  </si>
  <si>
    <t>涪陵区龙潭镇先锋村2组（石谷子湾）</t>
  </si>
  <si>
    <t>罗刚</t>
  </si>
  <si>
    <t>龙潭镇义和村1、2、3组</t>
  </si>
  <si>
    <t>余胜</t>
  </si>
  <si>
    <t>涪陵区龙潭镇义和村2社</t>
  </si>
  <si>
    <t>鱼菜共生</t>
  </si>
  <si>
    <t>不合格</t>
  </si>
  <si>
    <t>重庆景晟农业科技有限公司</t>
  </si>
  <si>
    <t>计划外</t>
  </si>
  <si>
    <t>马武镇</t>
  </si>
  <si>
    <t>王小彬</t>
  </si>
  <si>
    <t>涪陵区马武镇保安村5组</t>
  </si>
  <si>
    <t>张大明</t>
  </si>
  <si>
    <t>涪陵区马武镇文观村2组</t>
  </si>
  <si>
    <t>同乐镇</t>
  </si>
  <si>
    <t>梁玉元</t>
  </si>
  <si>
    <t>涪陵区同乐镇莲花池村2组</t>
  </si>
  <si>
    <t>李渡街道</t>
  </si>
  <si>
    <t>陈军</t>
  </si>
  <si>
    <t>李渡街道云星7组</t>
  </si>
  <si>
    <t>钟光宏（钟彦）</t>
  </si>
  <si>
    <t>李渡街道致远2组</t>
  </si>
  <si>
    <t>李绍甫</t>
  </si>
  <si>
    <t>李渡街道石龙1组</t>
  </si>
  <si>
    <t>重庆市涪陵区守淑水产养殖场</t>
  </si>
  <si>
    <t>李渡街道梨园5组</t>
  </si>
  <si>
    <t>黄书彬</t>
  </si>
  <si>
    <t>李渡街道梨园3组</t>
  </si>
  <si>
    <t>郑克奎</t>
  </si>
  <si>
    <t>李渡街道梨园4组</t>
  </si>
  <si>
    <t>袁忠于</t>
  </si>
  <si>
    <t>李渡街道龙塘8组</t>
  </si>
  <si>
    <t>张文明</t>
  </si>
  <si>
    <t>李渡街道断桥4组</t>
  </si>
  <si>
    <t>夏达昌</t>
  </si>
  <si>
    <t>李渡街道断桥5组</t>
  </si>
  <si>
    <t>杨旭</t>
  </si>
  <si>
    <t>李渡街道龙塘10组</t>
  </si>
  <si>
    <t>夏光文</t>
  </si>
  <si>
    <t>李渡街道百花2、3、4、6、9组</t>
  </si>
  <si>
    <t>王松</t>
  </si>
  <si>
    <t>李渡街道百花5、6组</t>
  </si>
  <si>
    <t>任兴勤</t>
  </si>
  <si>
    <t>李渡街道1组</t>
  </si>
  <si>
    <t>钟小兵</t>
  </si>
  <si>
    <t>李渡街道石院7组</t>
  </si>
  <si>
    <t>胡家贵</t>
  </si>
  <si>
    <t>张书江</t>
  </si>
  <si>
    <t>李渡街道石院5组</t>
  </si>
  <si>
    <t>刘光辉</t>
  </si>
  <si>
    <t>李渡街道梨园1组</t>
  </si>
  <si>
    <t>刘光普</t>
  </si>
  <si>
    <t>张国美</t>
  </si>
  <si>
    <t>李渡街道石龙4组</t>
  </si>
  <si>
    <t>谭忠文</t>
  </si>
  <si>
    <t>欧芬</t>
  </si>
  <si>
    <t>余永兵</t>
  </si>
  <si>
    <t>李渡街道断桥2组</t>
  </si>
  <si>
    <t>龙桥街道</t>
  </si>
  <si>
    <t>重庆市涪陵区乐客士农业发展有限公司</t>
  </si>
  <si>
    <t>龙桥街道龙安村3、4组</t>
  </si>
  <si>
    <t>谭巾国</t>
  </si>
  <si>
    <t>涪陵区龙桥街道牌坊村7组</t>
  </si>
  <si>
    <t>多级沉淀池+鱼菜共生</t>
  </si>
  <si>
    <t>白涛街道</t>
  </si>
  <si>
    <t>周方才</t>
  </si>
  <si>
    <t>白涛街道水源村4组</t>
  </si>
  <si>
    <t>鱼菜共生+资源化利用</t>
  </si>
  <si>
    <t>焦石镇</t>
  </si>
  <si>
    <t>重庆恒森农业发展有限公司</t>
  </si>
  <si>
    <t>涪陵区焦石镇龙石村1组</t>
  </si>
  <si>
    <t>底排+多级沉淀池</t>
  </si>
  <si>
    <t>工程化循环水生态养殖（流水槽+生态池塘）</t>
  </si>
  <si>
    <t>重庆市塘泉甲鱼养殖有限公司</t>
  </si>
  <si>
    <t>涪陵区焦石镇龙石村2组</t>
  </si>
  <si>
    <t>义和街道</t>
  </si>
  <si>
    <t>陈思明</t>
  </si>
  <si>
    <t>义和街道华东村6组</t>
  </si>
  <si>
    <t>尹泽云</t>
  </si>
  <si>
    <t>涪陵区义和街道红春村9组</t>
  </si>
  <si>
    <t>李先奎</t>
  </si>
  <si>
    <t>石本文</t>
  </si>
  <si>
    <t>涪陵区义和街道鸭子村组</t>
  </si>
  <si>
    <t>荔枝街道</t>
  </si>
  <si>
    <t>荔枝街道平安村4组</t>
  </si>
  <si>
    <t>多级人工湿地</t>
  </si>
  <si>
    <t>梓里良种场，补助面积为未享受过财政补助的面积</t>
  </si>
  <si>
    <t>石沱镇</t>
  </si>
  <si>
    <t>谢奇志</t>
  </si>
  <si>
    <t>石沱镇长益村5组</t>
  </si>
  <si>
    <t>珍溪镇</t>
  </si>
  <si>
    <t>柴林</t>
  </si>
  <si>
    <t>珍溪镇河口村1、2社；中峰村4社</t>
  </si>
  <si>
    <t>多级沉淀池</t>
  </si>
  <si>
    <t>李乐</t>
  </si>
  <si>
    <t>涪陵区珍溪镇百汇村1组</t>
  </si>
  <si>
    <t>廖兴权</t>
  </si>
  <si>
    <t>涪陵区珍溪镇万灵村6组</t>
  </si>
  <si>
    <t>薛虹伲</t>
  </si>
  <si>
    <t>涪陵区珍溪镇水口村4组</t>
  </si>
  <si>
    <t>代照禄</t>
  </si>
  <si>
    <t>涪陵区珍溪镇莲花村3组</t>
  </si>
  <si>
    <t>资源化利用+多级沉淀池</t>
  </si>
  <si>
    <t>姚仕林</t>
  </si>
  <si>
    <t>涪陵区珍溪镇万灵村5组</t>
  </si>
  <si>
    <t>贺选元</t>
  </si>
  <si>
    <t>涪陵区珍溪镇六同村8组</t>
  </si>
  <si>
    <t>工程化循环水养殖（流水槽+生态池塘）</t>
  </si>
  <si>
    <t>江北街道</t>
  </si>
  <si>
    <t>重庆迅浩生态农业开发有限公司</t>
  </si>
  <si>
    <t>江北街道松坪村5组</t>
  </si>
  <si>
    <t>渝东南农科院</t>
  </si>
  <si>
    <t>江北街道二渡村</t>
  </si>
  <si>
    <t>百胜镇</t>
  </si>
  <si>
    <t>黄继周</t>
  </si>
  <si>
    <t>涪陵区百胜镇回龙村2组</t>
  </si>
  <si>
    <t>吴顺明</t>
  </si>
  <si>
    <t>涪陵区百胜镇百兴村8组</t>
  </si>
  <si>
    <t>奚红梅</t>
  </si>
  <si>
    <t>涪陵区百胜镇桂花村3组</t>
  </si>
  <si>
    <t>何啟胜</t>
  </si>
  <si>
    <t>涪陵区百胜镇中心村8组</t>
  </si>
  <si>
    <t>唐安彬</t>
  </si>
  <si>
    <t>涪陵区百胜镇齐曲6组</t>
  </si>
  <si>
    <t>青羊镇</t>
  </si>
  <si>
    <t>勾召贵</t>
  </si>
  <si>
    <t>涪陵区青羊镇三合村2组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</si>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</sst>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176" fontId="8" fillId="2" borderId="5" xfId="49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11" fillId="0" borderId="0" xfId="0" applyFont="1">
      <alignment vertical="center"/>
    </xf>
    <xf numFmtId="0" fontId="9" fillId="2" borderId="13" xfId="0" applyFont="1" applyFill="1" applyBorder="1">
      <alignment vertical="center"/>
    </xf>
    <xf numFmtId="0" fontId="9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91"/>
  <sheetViews>
    <sheetView showGridLines="0" tabSelected="1" topLeftCell="A80" workbookViewId="0">
      <selection activeCell="B2" sqref="B2:N2"/>
    </sheetView>
  </sheetViews>
  <sheetFormatPr defaultColWidth="9" defaultRowHeight="17.25"/>
  <cols>
    <col min="1" max="1" width="9" style="5"/>
    <col min="2" max="2" width="4.875" style="5" customWidth="1"/>
    <col min="3" max="5" width="9.375" style="5" customWidth="1"/>
    <col min="6" max="6" width="10.375" style="5"/>
    <col min="7" max="7" width="10.375" style="5" customWidth="1"/>
    <col min="8" max="9" width="9" style="5"/>
    <col min="10" max="12" width="9.25" style="5"/>
    <col min="13" max="15" width="9" style="5"/>
    <col min="16" max="16" width="24.375" style="5" customWidth="1"/>
    <col min="17" max="16384" width="9" style="5"/>
  </cols>
  <sheetData>
    <row r="1" s="1" customFormat="1"/>
    <row r="2" s="1" customFormat="1" ht="21.75" spans="2:14"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54" spans="2:14"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32" t="s">
        <v>13</v>
      </c>
    </row>
    <row r="4" ht="51.75" spans="2:14">
      <c r="B4" s="10">
        <v>1</v>
      </c>
      <c r="C4" s="11" t="s">
        <v>14</v>
      </c>
      <c r="D4" s="12" t="s">
        <v>15</v>
      </c>
      <c r="E4" s="12" t="s">
        <v>16</v>
      </c>
      <c r="F4" s="13">
        <v>184.836</v>
      </c>
      <c r="G4" s="14">
        <v>171.85</v>
      </c>
      <c r="H4" s="15" t="s">
        <v>17</v>
      </c>
      <c r="I4" s="15">
        <v>2000</v>
      </c>
      <c r="J4" s="15">
        <f>G4*I4</f>
        <v>343700</v>
      </c>
      <c r="K4" s="25">
        <v>0</v>
      </c>
      <c r="L4" s="25">
        <f>J4+J5-K4</f>
        <v>356750</v>
      </c>
      <c r="M4" s="25" t="s">
        <v>18</v>
      </c>
      <c r="N4" s="33"/>
    </row>
    <row r="5" ht="34.5" spans="2:14">
      <c r="B5" s="16"/>
      <c r="C5" s="17"/>
      <c r="D5" s="18"/>
      <c r="E5" s="18"/>
      <c r="F5" s="18"/>
      <c r="G5" s="14">
        <v>8.7</v>
      </c>
      <c r="H5" s="15" t="s">
        <v>19</v>
      </c>
      <c r="I5" s="15">
        <v>1500</v>
      </c>
      <c r="J5" s="15">
        <f>G5*I5</f>
        <v>13050</v>
      </c>
      <c r="K5" s="26"/>
      <c r="L5" s="26"/>
      <c r="M5" s="26"/>
      <c r="N5" s="34"/>
    </row>
    <row r="6" s="2" customFormat="1" ht="69" spans="2:14">
      <c r="B6" s="19">
        <v>2</v>
      </c>
      <c r="C6" s="17"/>
      <c r="D6" s="20" t="s">
        <v>20</v>
      </c>
      <c r="E6" s="20" t="s">
        <v>21</v>
      </c>
      <c r="F6" s="21">
        <v>262.836</v>
      </c>
      <c r="G6" s="21">
        <v>178.45</v>
      </c>
      <c r="H6" s="20" t="s">
        <v>22</v>
      </c>
      <c r="I6" s="21">
        <v>1500</v>
      </c>
      <c r="J6" s="21">
        <f>ROUND(G6*I6,0)</f>
        <v>267675</v>
      </c>
      <c r="K6" s="21">
        <v>133838</v>
      </c>
      <c r="L6" s="21">
        <f>J6-K6</f>
        <v>133837</v>
      </c>
      <c r="M6" s="20" t="s">
        <v>18</v>
      </c>
      <c r="N6" s="35"/>
    </row>
    <row r="7" s="2" customFormat="1" spans="2:14">
      <c r="B7" s="22">
        <v>3</v>
      </c>
      <c r="C7" s="17"/>
      <c r="D7" s="15" t="s">
        <v>23</v>
      </c>
      <c r="E7" s="15" t="s">
        <v>24</v>
      </c>
      <c r="F7" s="15">
        <v>101.504</v>
      </c>
      <c r="G7" s="15">
        <v>5.14</v>
      </c>
      <c r="H7" s="15" t="s">
        <v>22</v>
      </c>
      <c r="I7" s="15">
        <v>1500</v>
      </c>
      <c r="J7" s="15">
        <f>I7*G7</f>
        <v>7710</v>
      </c>
      <c r="K7" s="15">
        <v>64342</v>
      </c>
      <c r="L7" s="25">
        <f>J7+J8+J9-K7</f>
        <v>87238</v>
      </c>
      <c r="M7" s="15" t="s">
        <v>18</v>
      </c>
      <c r="N7" s="36"/>
    </row>
    <row r="8" s="2" customFormat="1" ht="51.75" spans="2:14">
      <c r="B8" s="22"/>
      <c r="C8" s="17"/>
      <c r="D8" s="15"/>
      <c r="E8" s="15"/>
      <c r="F8" s="15"/>
      <c r="G8" s="15">
        <v>45.79</v>
      </c>
      <c r="H8" s="15" t="s">
        <v>17</v>
      </c>
      <c r="I8" s="15">
        <v>2000</v>
      </c>
      <c r="J8" s="15">
        <f>I8*G8</f>
        <v>91580</v>
      </c>
      <c r="K8" s="15"/>
      <c r="L8" s="27"/>
      <c r="M8" s="15"/>
      <c r="N8" s="36"/>
    </row>
    <row r="9" s="2" customFormat="1" ht="34.5" spans="2:14">
      <c r="B9" s="22"/>
      <c r="C9" s="17"/>
      <c r="D9" s="15"/>
      <c r="E9" s="15"/>
      <c r="F9" s="15"/>
      <c r="G9" s="15">
        <v>34.86</v>
      </c>
      <c r="H9" s="15" t="s">
        <v>19</v>
      </c>
      <c r="I9" s="15">
        <v>1500</v>
      </c>
      <c r="J9" s="15">
        <f>I9*G9</f>
        <v>52290</v>
      </c>
      <c r="K9" s="15"/>
      <c r="L9" s="26"/>
      <c r="M9" s="15"/>
      <c r="N9" s="36"/>
    </row>
    <row r="10" s="2" customFormat="1" spans="2:14">
      <c r="B10" s="22">
        <v>4</v>
      </c>
      <c r="C10" s="17"/>
      <c r="D10" s="15" t="s">
        <v>25</v>
      </c>
      <c r="E10" s="15" t="s">
        <v>26</v>
      </c>
      <c r="F10" s="15">
        <v>144.324</v>
      </c>
      <c r="G10" s="15">
        <v>2.62</v>
      </c>
      <c r="H10" s="15" t="s">
        <v>22</v>
      </c>
      <c r="I10" s="15">
        <v>1500</v>
      </c>
      <c r="J10" s="15">
        <f>I10*G10</f>
        <v>3930</v>
      </c>
      <c r="K10" s="15">
        <v>91822</v>
      </c>
      <c r="L10" s="25">
        <f>J10+J11-K10</f>
        <v>91823</v>
      </c>
      <c r="M10" s="15" t="s">
        <v>18</v>
      </c>
      <c r="N10" s="37"/>
    </row>
    <row r="11" s="2" customFormat="1" ht="34.5" spans="2:14">
      <c r="B11" s="22"/>
      <c r="C11" s="17"/>
      <c r="D11" s="15"/>
      <c r="E11" s="15"/>
      <c r="F11" s="15"/>
      <c r="G11" s="15">
        <v>119.81</v>
      </c>
      <c r="H11" s="15" t="s">
        <v>19</v>
      </c>
      <c r="I11" s="15">
        <v>1500</v>
      </c>
      <c r="J11" s="15">
        <f>G11*I11</f>
        <v>179715</v>
      </c>
      <c r="K11" s="15"/>
      <c r="L11" s="26"/>
      <c r="M11" s="15"/>
      <c r="N11" s="38"/>
    </row>
    <row r="12" s="2" customFormat="1" ht="51.75" spans="2:14">
      <c r="B12" s="22">
        <v>5</v>
      </c>
      <c r="C12" s="17"/>
      <c r="D12" s="15" t="s">
        <v>27</v>
      </c>
      <c r="E12" s="15" t="s">
        <v>28</v>
      </c>
      <c r="F12" s="15">
        <v>35.22</v>
      </c>
      <c r="G12" s="15">
        <v>34.61</v>
      </c>
      <c r="H12" s="15" t="s">
        <v>19</v>
      </c>
      <c r="I12" s="15">
        <v>1500</v>
      </c>
      <c r="J12" s="15">
        <f t="shared" ref="J12:J20" si="0">I12*G12</f>
        <v>51915</v>
      </c>
      <c r="K12" s="15">
        <v>25957</v>
      </c>
      <c r="L12" s="15">
        <f>J12-K12</f>
        <v>25958</v>
      </c>
      <c r="M12" s="15" t="s">
        <v>18</v>
      </c>
      <c r="N12" s="39"/>
    </row>
    <row r="13" s="2" customFormat="1" ht="51.75" spans="2:14">
      <c r="B13" s="22">
        <v>6</v>
      </c>
      <c r="C13" s="17"/>
      <c r="D13" s="15" t="s">
        <v>29</v>
      </c>
      <c r="E13" s="15" t="s">
        <v>28</v>
      </c>
      <c r="F13" s="15">
        <v>35.92</v>
      </c>
      <c r="G13" s="15">
        <v>20.36</v>
      </c>
      <c r="H13" s="15" t="s">
        <v>17</v>
      </c>
      <c r="I13" s="15">
        <v>2000</v>
      </c>
      <c r="J13" s="15">
        <f t="shared" si="0"/>
        <v>40720</v>
      </c>
      <c r="K13" s="15">
        <v>28865</v>
      </c>
      <c r="L13" s="25">
        <f>J13+J14-K13</f>
        <v>28865</v>
      </c>
      <c r="M13" s="15" t="s">
        <v>18</v>
      </c>
      <c r="N13" s="33"/>
    </row>
    <row r="14" s="2" customFormat="1" ht="34.5" spans="2:14">
      <c r="B14" s="22"/>
      <c r="C14" s="17"/>
      <c r="D14" s="15"/>
      <c r="E14" s="15"/>
      <c r="F14" s="15"/>
      <c r="G14" s="15">
        <v>11.34</v>
      </c>
      <c r="H14" s="15" t="s">
        <v>19</v>
      </c>
      <c r="I14" s="15">
        <v>1500</v>
      </c>
      <c r="J14" s="15">
        <f t="shared" si="0"/>
        <v>17010</v>
      </c>
      <c r="K14" s="15"/>
      <c r="L14" s="26"/>
      <c r="M14" s="15"/>
      <c r="N14" s="34"/>
    </row>
    <row r="15" s="2" customFormat="1" ht="51.75" spans="2:14">
      <c r="B15" s="22">
        <v>7</v>
      </c>
      <c r="C15" s="17"/>
      <c r="D15" s="15" t="s">
        <v>30</v>
      </c>
      <c r="E15" s="15" t="s">
        <v>31</v>
      </c>
      <c r="F15" s="15">
        <v>168.949</v>
      </c>
      <c r="G15" s="15">
        <v>97.94</v>
      </c>
      <c r="H15" s="15" t="s">
        <v>17</v>
      </c>
      <c r="I15" s="15">
        <v>2000</v>
      </c>
      <c r="J15" s="15">
        <f t="shared" si="0"/>
        <v>195880</v>
      </c>
      <c r="K15" s="15">
        <v>145740</v>
      </c>
      <c r="L15" s="25">
        <f>J15+J16-K15</f>
        <v>88240</v>
      </c>
      <c r="M15" s="15" t="s">
        <v>18</v>
      </c>
      <c r="N15" s="40" t="s">
        <v>32</v>
      </c>
    </row>
    <row r="16" s="2" customFormat="1" ht="34.5" spans="2:14">
      <c r="B16" s="22"/>
      <c r="C16" s="17"/>
      <c r="D16" s="15"/>
      <c r="E16" s="15"/>
      <c r="F16" s="15"/>
      <c r="G16" s="15">
        <v>25.4</v>
      </c>
      <c r="H16" s="15" t="s">
        <v>19</v>
      </c>
      <c r="I16" s="15">
        <v>1500</v>
      </c>
      <c r="J16" s="15">
        <f t="shared" si="0"/>
        <v>38100</v>
      </c>
      <c r="K16" s="15"/>
      <c r="L16" s="26"/>
      <c r="M16" s="15"/>
      <c r="N16" s="40"/>
    </row>
    <row r="17" s="2" customFormat="1" ht="51.75" spans="2:14">
      <c r="B17" s="22">
        <v>8</v>
      </c>
      <c r="C17" s="17"/>
      <c r="D17" s="15" t="s">
        <v>33</v>
      </c>
      <c r="E17" s="15" t="s">
        <v>28</v>
      </c>
      <c r="F17" s="15">
        <v>64.502</v>
      </c>
      <c r="G17" s="15">
        <v>49.42</v>
      </c>
      <c r="H17" s="15" t="s">
        <v>17</v>
      </c>
      <c r="I17" s="15">
        <v>2000</v>
      </c>
      <c r="J17" s="15">
        <f t="shared" si="0"/>
        <v>98840</v>
      </c>
      <c r="K17" s="15">
        <v>50470</v>
      </c>
      <c r="L17" s="25">
        <f>J17+J18-K17</f>
        <v>50470</v>
      </c>
      <c r="M17" s="15" t="s">
        <v>18</v>
      </c>
      <c r="N17" s="41"/>
    </row>
    <row r="18" s="2" customFormat="1" ht="34.5" spans="2:14">
      <c r="B18" s="22"/>
      <c r="C18" s="17"/>
      <c r="D18" s="15"/>
      <c r="E18" s="15"/>
      <c r="F18" s="15"/>
      <c r="G18" s="15">
        <v>1.4</v>
      </c>
      <c r="H18" s="15" t="s">
        <v>19</v>
      </c>
      <c r="I18" s="15">
        <v>1500</v>
      </c>
      <c r="J18" s="15">
        <f t="shared" si="0"/>
        <v>2100</v>
      </c>
      <c r="K18" s="15"/>
      <c r="L18" s="26"/>
      <c r="M18" s="15"/>
      <c r="N18" s="42"/>
    </row>
    <row r="19" s="2" customFormat="1" ht="86.25" spans="2:14">
      <c r="B19" s="22">
        <v>9</v>
      </c>
      <c r="C19" s="17"/>
      <c r="D19" s="15" t="s">
        <v>34</v>
      </c>
      <c r="E19" s="15" t="s">
        <v>35</v>
      </c>
      <c r="F19" s="15">
        <v>69.275</v>
      </c>
      <c r="G19" s="15">
        <v>61.43</v>
      </c>
      <c r="H19" s="15" t="s">
        <v>17</v>
      </c>
      <c r="I19" s="15">
        <v>2000</v>
      </c>
      <c r="J19" s="15">
        <f t="shared" si="0"/>
        <v>122860</v>
      </c>
      <c r="K19" s="15">
        <v>61430</v>
      </c>
      <c r="L19" s="15">
        <f>J19-K19</f>
        <v>61430</v>
      </c>
      <c r="M19" s="15" t="s">
        <v>18</v>
      </c>
      <c r="N19" s="43"/>
    </row>
    <row r="20" s="2" customFormat="1" ht="86.25" spans="2:14">
      <c r="B20" s="22">
        <v>10</v>
      </c>
      <c r="C20" s="17"/>
      <c r="D20" s="15" t="s">
        <v>36</v>
      </c>
      <c r="E20" s="15" t="s">
        <v>37</v>
      </c>
      <c r="F20" s="15">
        <v>146.874</v>
      </c>
      <c r="G20" s="15">
        <v>134.19</v>
      </c>
      <c r="H20" s="15" t="s">
        <v>17</v>
      </c>
      <c r="I20" s="15">
        <v>2000</v>
      </c>
      <c r="J20" s="15">
        <f t="shared" si="0"/>
        <v>268380</v>
      </c>
      <c r="K20" s="15">
        <v>134190</v>
      </c>
      <c r="L20" s="25">
        <f>J20-K20</f>
        <v>134190</v>
      </c>
      <c r="M20" s="15" t="s">
        <v>18</v>
      </c>
      <c r="N20" s="43"/>
    </row>
    <row r="21" s="2" customFormat="1" ht="86.25" spans="2:14">
      <c r="B21" s="22"/>
      <c r="C21" s="17"/>
      <c r="D21" s="15"/>
      <c r="E21" s="15" t="s">
        <v>38</v>
      </c>
      <c r="F21" s="15"/>
      <c r="G21" s="15"/>
      <c r="H21" s="15"/>
      <c r="I21" s="15"/>
      <c r="J21" s="15"/>
      <c r="K21" s="15"/>
      <c r="L21" s="26"/>
      <c r="M21" s="15"/>
      <c r="N21" s="43"/>
    </row>
    <row r="22" s="2" customFormat="1" ht="51.75" spans="2:14">
      <c r="B22" s="23">
        <v>11</v>
      </c>
      <c r="C22" s="17"/>
      <c r="D22" s="20" t="s">
        <v>39</v>
      </c>
      <c r="E22" s="20" t="s">
        <v>40</v>
      </c>
      <c r="F22" s="21">
        <v>103.461</v>
      </c>
      <c r="G22" s="21">
        <v>53.16</v>
      </c>
      <c r="H22" s="15" t="s">
        <v>17</v>
      </c>
      <c r="I22" s="15">
        <v>2000</v>
      </c>
      <c r="J22" s="15">
        <f t="shared" ref="J22:J29" si="1">I22*G22</f>
        <v>106320</v>
      </c>
      <c r="K22" s="15">
        <v>85665</v>
      </c>
      <c r="L22" s="25">
        <f>J22+J23-K22</f>
        <v>85665</v>
      </c>
      <c r="M22" s="15" t="s">
        <v>18</v>
      </c>
      <c r="N22" s="43"/>
    </row>
    <row r="23" s="2" customFormat="1" ht="34.5" spans="2:14">
      <c r="B23" s="23"/>
      <c r="C23" s="17"/>
      <c r="D23" s="21"/>
      <c r="E23" s="21"/>
      <c r="F23" s="21"/>
      <c r="G23" s="21">
        <v>43.34</v>
      </c>
      <c r="H23" s="15" t="s">
        <v>19</v>
      </c>
      <c r="I23" s="15">
        <v>1500</v>
      </c>
      <c r="J23" s="15">
        <f t="shared" si="1"/>
        <v>65010</v>
      </c>
      <c r="K23" s="15"/>
      <c r="L23" s="26"/>
      <c r="M23" s="15"/>
      <c r="N23" s="43"/>
    </row>
    <row r="24" s="2" customFormat="1" ht="51.75" spans="2:14">
      <c r="B24" s="23">
        <v>12</v>
      </c>
      <c r="C24" s="17"/>
      <c r="D24" s="20" t="s">
        <v>41</v>
      </c>
      <c r="E24" s="20" t="s">
        <v>42</v>
      </c>
      <c r="F24" s="21">
        <v>61.523</v>
      </c>
      <c r="G24" s="21">
        <v>61.523</v>
      </c>
      <c r="H24" s="20" t="s">
        <v>43</v>
      </c>
      <c r="I24" s="21">
        <v>500</v>
      </c>
      <c r="J24" s="21">
        <f t="shared" ref="J24" si="2">ROUND(G24*I24,0)</f>
        <v>30762</v>
      </c>
      <c r="K24" s="21">
        <f t="shared" ref="K24" si="3">ROUND(J24/2,0)</f>
        <v>15381</v>
      </c>
      <c r="L24" s="21">
        <v>0</v>
      </c>
      <c r="M24" s="15" t="s">
        <v>44</v>
      </c>
      <c r="N24" s="43"/>
    </row>
    <row r="25" s="2" customFormat="1" ht="51.75" spans="2:14">
      <c r="B25" s="22">
        <v>13</v>
      </c>
      <c r="C25" s="24"/>
      <c r="D25" s="15" t="s">
        <v>45</v>
      </c>
      <c r="E25" s="15" t="s">
        <v>28</v>
      </c>
      <c r="F25" s="15">
        <v>31.06</v>
      </c>
      <c r="G25" s="15">
        <v>28.99</v>
      </c>
      <c r="H25" s="15" t="s">
        <v>17</v>
      </c>
      <c r="I25" s="15">
        <v>2000</v>
      </c>
      <c r="J25" s="15">
        <f t="shared" si="1"/>
        <v>57980</v>
      </c>
      <c r="K25" s="15">
        <v>28990</v>
      </c>
      <c r="L25" s="15">
        <f>J25-K25</f>
        <v>28990</v>
      </c>
      <c r="M25" s="15" t="s">
        <v>18</v>
      </c>
      <c r="N25" s="44" t="s">
        <v>46</v>
      </c>
    </row>
    <row r="26" s="2" customFormat="1" ht="51.75" spans="2:14">
      <c r="B26" s="22">
        <v>14</v>
      </c>
      <c r="C26" s="25" t="s">
        <v>47</v>
      </c>
      <c r="D26" s="15" t="s">
        <v>48</v>
      </c>
      <c r="E26" s="15" t="s">
        <v>49</v>
      </c>
      <c r="F26" s="15">
        <v>30</v>
      </c>
      <c r="G26" s="15">
        <v>36.15</v>
      </c>
      <c r="H26" s="15" t="s">
        <v>43</v>
      </c>
      <c r="I26" s="15">
        <v>500</v>
      </c>
      <c r="J26" s="15">
        <f t="shared" si="1"/>
        <v>18075</v>
      </c>
      <c r="K26" s="15">
        <v>9037</v>
      </c>
      <c r="L26" s="15">
        <f>J26-K26</f>
        <v>9038</v>
      </c>
      <c r="M26" s="15" t="s">
        <v>18</v>
      </c>
      <c r="N26" s="44"/>
    </row>
    <row r="27" s="2" customFormat="1" ht="51.75" spans="2:14">
      <c r="B27" s="22">
        <v>15</v>
      </c>
      <c r="C27" s="26"/>
      <c r="D27" s="15" t="s">
        <v>50</v>
      </c>
      <c r="E27" s="15" t="s">
        <v>51</v>
      </c>
      <c r="F27" s="15">
        <v>40</v>
      </c>
      <c r="G27" s="15">
        <v>29.24</v>
      </c>
      <c r="H27" s="15" t="s">
        <v>19</v>
      </c>
      <c r="I27" s="15">
        <v>1500</v>
      </c>
      <c r="J27" s="15">
        <f t="shared" si="1"/>
        <v>43860</v>
      </c>
      <c r="K27" s="15">
        <v>21930</v>
      </c>
      <c r="L27" s="15">
        <f>J27-K27</f>
        <v>21930</v>
      </c>
      <c r="M27" s="15" t="s">
        <v>18</v>
      </c>
      <c r="N27" s="43"/>
    </row>
    <row r="28" s="2" customFormat="1" ht="51.75" spans="2:14">
      <c r="B28" s="22">
        <v>16</v>
      </c>
      <c r="C28" s="25" t="s">
        <v>52</v>
      </c>
      <c r="D28" s="15" t="s">
        <v>53</v>
      </c>
      <c r="E28" s="15" t="s">
        <v>54</v>
      </c>
      <c r="F28" s="15">
        <v>38</v>
      </c>
      <c r="G28" s="15">
        <v>11.04</v>
      </c>
      <c r="H28" s="15" t="s">
        <v>17</v>
      </c>
      <c r="I28" s="15">
        <v>2000</v>
      </c>
      <c r="J28" s="15">
        <f t="shared" si="1"/>
        <v>22080</v>
      </c>
      <c r="K28" s="15">
        <v>16575</v>
      </c>
      <c r="L28" s="25">
        <f>J28+J29-K28</f>
        <v>16575</v>
      </c>
      <c r="M28" s="15" t="s">
        <v>18</v>
      </c>
      <c r="N28" s="43"/>
    </row>
    <row r="29" s="2" customFormat="1" ht="34.5" spans="2:14">
      <c r="B29" s="22"/>
      <c r="C29" s="26"/>
      <c r="D29" s="15"/>
      <c r="E29" s="15"/>
      <c r="F29" s="15"/>
      <c r="G29" s="15">
        <v>7.38</v>
      </c>
      <c r="H29" s="15" t="s">
        <v>19</v>
      </c>
      <c r="I29" s="15">
        <v>1500</v>
      </c>
      <c r="J29" s="15">
        <f t="shared" si="1"/>
        <v>11070</v>
      </c>
      <c r="K29" s="15"/>
      <c r="L29" s="26"/>
      <c r="M29" s="15"/>
      <c r="N29" s="43"/>
    </row>
    <row r="30" s="2" customFormat="1" spans="2:14">
      <c r="B30" s="22">
        <v>17</v>
      </c>
      <c r="C30" s="25" t="s">
        <v>55</v>
      </c>
      <c r="D30" s="15" t="s">
        <v>56</v>
      </c>
      <c r="E30" s="15" t="s">
        <v>57</v>
      </c>
      <c r="F30" s="15">
        <v>60</v>
      </c>
      <c r="G30" s="25">
        <v>60</v>
      </c>
      <c r="H30" s="25" t="s">
        <v>19</v>
      </c>
      <c r="I30" s="25">
        <v>1500</v>
      </c>
      <c r="J30" s="25">
        <v>90000</v>
      </c>
      <c r="K30" s="15">
        <v>45000</v>
      </c>
      <c r="L30" s="25">
        <v>45000</v>
      </c>
      <c r="M30" s="15" t="s">
        <v>18</v>
      </c>
      <c r="N30" s="43"/>
    </row>
    <row r="31" s="2" customFormat="1" spans="2:14">
      <c r="B31" s="22"/>
      <c r="C31" s="27"/>
      <c r="D31" s="15"/>
      <c r="E31" s="15"/>
      <c r="F31" s="15"/>
      <c r="G31" s="26"/>
      <c r="H31" s="26"/>
      <c r="I31" s="26"/>
      <c r="J31" s="26"/>
      <c r="K31" s="15"/>
      <c r="L31" s="26"/>
      <c r="M31" s="15"/>
      <c r="N31" s="43"/>
    </row>
    <row r="32" s="2" customFormat="1" ht="34.5" spans="2:14">
      <c r="B32" s="22">
        <v>18</v>
      </c>
      <c r="C32" s="27"/>
      <c r="D32" s="15" t="s">
        <v>58</v>
      </c>
      <c r="E32" s="15" t="s">
        <v>59</v>
      </c>
      <c r="F32" s="15">
        <v>100</v>
      </c>
      <c r="G32" s="15">
        <v>60</v>
      </c>
      <c r="H32" s="15" t="s">
        <v>19</v>
      </c>
      <c r="I32" s="15">
        <v>1500</v>
      </c>
      <c r="J32" s="15">
        <v>90000</v>
      </c>
      <c r="K32" s="15">
        <v>55000</v>
      </c>
      <c r="L32" s="25">
        <v>55000</v>
      </c>
      <c r="M32" s="15" t="s">
        <v>18</v>
      </c>
      <c r="N32" s="43"/>
    </row>
    <row r="33" s="2" customFormat="1" spans="2:14">
      <c r="B33" s="22"/>
      <c r="C33" s="27"/>
      <c r="D33" s="15"/>
      <c r="E33" s="15"/>
      <c r="F33" s="15"/>
      <c r="G33" s="15">
        <v>40</v>
      </c>
      <c r="H33" s="15" t="s">
        <v>43</v>
      </c>
      <c r="I33" s="15">
        <v>500</v>
      </c>
      <c r="J33" s="15">
        <v>20000</v>
      </c>
      <c r="K33" s="15"/>
      <c r="L33" s="26"/>
      <c r="M33" s="15"/>
      <c r="N33" s="43"/>
    </row>
    <row r="34" s="2" customFormat="1" ht="34.5" spans="2:14">
      <c r="B34" s="22">
        <v>19</v>
      </c>
      <c r="C34" s="27"/>
      <c r="D34" s="15" t="s">
        <v>60</v>
      </c>
      <c r="E34" s="15" t="s">
        <v>61</v>
      </c>
      <c r="F34" s="15">
        <v>109</v>
      </c>
      <c r="G34" s="15">
        <v>90</v>
      </c>
      <c r="H34" s="15" t="s">
        <v>19</v>
      </c>
      <c r="I34" s="15">
        <v>1500</v>
      </c>
      <c r="J34" s="15">
        <v>135000</v>
      </c>
      <c r="K34" s="15">
        <v>72250</v>
      </c>
      <c r="L34" s="25">
        <v>72250</v>
      </c>
      <c r="M34" s="15" t="s">
        <v>18</v>
      </c>
      <c r="N34" s="43"/>
    </row>
    <row r="35" s="2" customFormat="1" spans="2:14">
      <c r="B35" s="22"/>
      <c r="C35" s="27"/>
      <c r="D35" s="15"/>
      <c r="E35" s="15"/>
      <c r="F35" s="15"/>
      <c r="G35" s="15">
        <v>19</v>
      </c>
      <c r="H35" s="15" t="s">
        <v>43</v>
      </c>
      <c r="I35" s="15">
        <v>500</v>
      </c>
      <c r="J35" s="15">
        <v>9500</v>
      </c>
      <c r="K35" s="15"/>
      <c r="L35" s="26"/>
      <c r="M35" s="15"/>
      <c r="N35" s="43"/>
    </row>
    <row r="36" s="3" customFormat="1" ht="34.5" spans="2:14">
      <c r="B36" s="22">
        <v>20</v>
      </c>
      <c r="C36" s="27"/>
      <c r="D36" s="15" t="s">
        <v>62</v>
      </c>
      <c r="E36" s="15" t="s">
        <v>63</v>
      </c>
      <c r="F36" s="15">
        <v>125</v>
      </c>
      <c r="G36" s="15">
        <v>85</v>
      </c>
      <c r="H36" s="15" t="s">
        <v>19</v>
      </c>
      <c r="I36" s="15">
        <v>1500</v>
      </c>
      <c r="J36" s="15">
        <v>127500</v>
      </c>
      <c r="K36" s="15">
        <v>75000</v>
      </c>
      <c r="L36" s="25">
        <v>72500</v>
      </c>
      <c r="M36" s="15" t="s">
        <v>18</v>
      </c>
      <c r="N36" s="43"/>
    </row>
    <row r="37" s="3" customFormat="1" spans="2:14">
      <c r="B37" s="22"/>
      <c r="C37" s="27"/>
      <c r="D37" s="15"/>
      <c r="E37" s="15"/>
      <c r="F37" s="15"/>
      <c r="G37" s="15">
        <v>40</v>
      </c>
      <c r="H37" s="15" t="s">
        <v>43</v>
      </c>
      <c r="I37" s="15">
        <v>500</v>
      </c>
      <c r="J37" s="15">
        <v>20000</v>
      </c>
      <c r="K37" s="15"/>
      <c r="L37" s="26"/>
      <c r="M37" s="15"/>
      <c r="N37" s="43"/>
    </row>
    <row r="38" s="2" customFormat="1" spans="2:14">
      <c r="B38" s="22">
        <v>21</v>
      </c>
      <c r="C38" s="27"/>
      <c r="D38" s="15" t="s">
        <v>64</v>
      </c>
      <c r="E38" s="15" t="s">
        <v>65</v>
      </c>
      <c r="F38" s="15">
        <v>35</v>
      </c>
      <c r="G38" s="25">
        <v>35</v>
      </c>
      <c r="H38" s="25" t="s">
        <v>19</v>
      </c>
      <c r="I38" s="25">
        <v>1500</v>
      </c>
      <c r="J38" s="25">
        <v>52500</v>
      </c>
      <c r="K38" s="15">
        <v>26250</v>
      </c>
      <c r="L38" s="25">
        <v>26250</v>
      </c>
      <c r="M38" s="15" t="s">
        <v>18</v>
      </c>
      <c r="N38" s="43"/>
    </row>
    <row r="39" s="2" customFormat="1" spans="2:14">
      <c r="B39" s="22"/>
      <c r="C39" s="27"/>
      <c r="D39" s="15"/>
      <c r="E39" s="15"/>
      <c r="F39" s="15"/>
      <c r="G39" s="26"/>
      <c r="H39" s="26"/>
      <c r="I39" s="26"/>
      <c r="J39" s="26"/>
      <c r="K39" s="15"/>
      <c r="L39" s="26"/>
      <c r="M39" s="15"/>
      <c r="N39" s="43"/>
    </row>
    <row r="40" s="2" customFormat="1" spans="2:14">
      <c r="B40" s="22">
        <v>22</v>
      </c>
      <c r="C40" s="27"/>
      <c r="D40" s="15" t="s">
        <v>66</v>
      </c>
      <c r="E40" s="15" t="s">
        <v>67</v>
      </c>
      <c r="F40" s="15">
        <v>30</v>
      </c>
      <c r="G40" s="25">
        <v>30</v>
      </c>
      <c r="H40" s="25" t="s">
        <v>19</v>
      </c>
      <c r="I40" s="25">
        <v>1500</v>
      </c>
      <c r="J40" s="25">
        <v>45000</v>
      </c>
      <c r="K40" s="15">
        <v>22500</v>
      </c>
      <c r="L40" s="25">
        <v>22500</v>
      </c>
      <c r="M40" s="15" t="s">
        <v>18</v>
      </c>
      <c r="N40" s="43"/>
    </row>
    <row r="41" s="2" customFormat="1" spans="2:14">
      <c r="B41" s="22"/>
      <c r="C41" s="27"/>
      <c r="D41" s="15"/>
      <c r="E41" s="15"/>
      <c r="F41" s="15"/>
      <c r="G41" s="26"/>
      <c r="H41" s="26"/>
      <c r="I41" s="26"/>
      <c r="J41" s="26"/>
      <c r="K41" s="15"/>
      <c r="L41" s="26"/>
      <c r="M41" s="15"/>
      <c r="N41" s="43"/>
    </row>
    <row r="42" s="2" customFormat="1" ht="34.5" spans="2:14">
      <c r="B42" s="28">
        <v>23</v>
      </c>
      <c r="C42" s="27"/>
      <c r="D42" s="25" t="s">
        <v>68</v>
      </c>
      <c r="E42" s="25" t="s">
        <v>69</v>
      </c>
      <c r="F42" s="25">
        <v>28</v>
      </c>
      <c r="G42" s="15">
        <v>28</v>
      </c>
      <c r="H42" s="15" t="s">
        <v>19</v>
      </c>
      <c r="I42" s="15">
        <v>1500</v>
      </c>
      <c r="J42" s="15">
        <v>42000</v>
      </c>
      <c r="K42" s="25">
        <v>22500</v>
      </c>
      <c r="L42" s="25">
        <v>19500</v>
      </c>
      <c r="M42" s="25" t="s">
        <v>18</v>
      </c>
      <c r="N42" s="45"/>
    </row>
    <row r="43" s="2" customFormat="1" ht="34.5" spans="2:14">
      <c r="B43" s="22">
        <v>24</v>
      </c>
      <c r="C43" s="27"/>
      <c r="D43" s="15" t="s">
        <v>70</v>
      </c>
      <c r="E43" s="15" t="s">
        <v>71</v>
      </c>
      <c r="F43" s="15">
        <v>50</v>
      </c>
      <c r="G43" s="15">
        <v>50</v>
      </c>
      <c r="H43" s="15" t="s">
        <v>19</v>
      </c>
      <c r="I43" s="15">
        <v>1500</v>
      </c>
      <c r="J43" s="15">
        <v>75000</v>
      </c>
      <c r="K43" s="15">
        <v>37500</v>
      </c>
      <c r="L43" s="25">
        <v>37500</v>
      </c>
      <c r="M43" s="15" t="s">
        <v>18</v>
      </c>
      <c r="N43" s="43"/>
    </row>
    <row r="44" s="2" customFormat="1" ht="34.5" spans="2:14">
      <c r="B44" s="22">
        <v>25</v>
      </c>
      <c r="C44" s="27"/>
      <c r="D44" s="15" t="s">
        <v>72</v>
      </c>
      <c r="E44" s="15" t="s">
        <v>73</v>
      </c>
      <c r="F44" s="15">
        <v>20</v>
      </c>
      <c r="G44" s="15">
        <v>20</v>
      </c>
      <c r="H44" s="15" t="s">
        <v>43</v>
      </c>
      <c r="I44" s="15">
        <v>500</v>
      </c>
      <c r="J44" s="15">
        <v>10000</v>
      </c>
      <c r="K44" s="15">
        <v>5000</v>
      </c>
      <c r="L44" s="25">
        <v>5000</v>
      </c>
      <c r="M44" s="15" t="s">
        <v>18</v>
      </c>
      <c r="N44" s="43"/>
    </row>
    <row r="45" s="2" customFormat="1" ht="34.5" spans="2:14">
      <c r="B45" s="22">
        <v>26</v>
      </c>
      <c r="C45" s="27"/>
      <c r="D45" s="15" t="s">
        <v>74</v>
      </c>
      <c r="E45" s="15" t="s">
        <v>75</v>
      </c>
      <c r="F45" s="15">
        <v>30</v>
      </c>
      <c r="G45" s="15">
        <v>30</v>
      </c>
      <c r="H45" s="15" t="s">
        <v>19</v>
      </c>
      <c r="I45" s="15">
        <v>1500</v>
      </c>
      <c r="J45" s="15">
        <v>45000</v>
      </c>
      <c r="K45" s="15">
        <v>22500</v>
      </c>
      <c r="L45" s="25">
        <v>22500</v>
      </c>
      <c r="M45" s="15" t="s">
        <v>18</v>
      </c>
      <c r="N45" s="43"/>
    </row>
    <row r="46" s="2" customFormat="1" ht="34.5" spans="2:14">
      <c r="B46" s="22">
        <v>27</v>
      </c>
      <c r="C46" s="27"/>
      <c r="D46" s="15" t="s">
        <v>76</v>
      </c>
      <c r="E46" s="15" t="s">
        <v>77</v>
      </c>
      <c r="F46" s="15">
        <v>321.5</v>
      </c>
      <c r="G46" s="15">
        <v>301.5</v>
      </c>
      <c r="H46" s="15" t="s">
        <v>19</v>
      </c>
      <c r="I46" s="15">
        <v>1500</v>
      </c>
      <c r="J46" s="15">
        <v>452250</v>
      </c>
      <c r="K46" s="15">
        <v>231125</v>
      </c>
      <c r="L46" s="25">
        <v>231125</v>
      </c>
      <c r="M46" s="15" t="s">
        <v>18</v>
      </c>
      <c r="N46" s="43"/>
    </row>
    <row r="47" s="2" customFormat="1" spans="2:14">
      <c r="B47" s="22"/>
      <c r="C47" s="27"/>
      <c r="D47" s="15"/>
      <c r="E47" s="15"/>
      <c r="F47" s="15"/>
      <c r="G47" s="15">
        <v>20</v>
      </c>
      <c r="H47" s="15" t="s">
        <v>43</v>
      </c>
      <c r="I47" s="15">
        <v>500</v>
      </c>
      <c r="J47" s="15">
        <v>10000</v>
      </c>
      <c r="K47" s="15"/>
      <c r="L47" s="26"/>
      <c r="M47" s="15"/>
      <c r="N47" s="43"/>
    </row>
    <row r="48" s="2" customFormat="1" ht="34.5" spans="2:14">
      <c r="B48" s="22">
        <v>28</v>
      </c>
      <c r="C48" s="27"/>
      <c r="D48" s="15" t="s">
        <v>78</v>
      </c>
      <c r="E48" s="15" t="s">
        <v>79</v>
      </c>
      <c r="F48" s="15">
        <v>100</v>
      </c>
      <c r="G48" s="15">
        <v>70</v>
      </c>
      <c r="H48" s="15" t="s">
        <v>19</v>
      </c>
      <c r="I48" s="15">
        <v>1500</v>
      </c>
      <c r="J48" s="15">
        <v>105000</v>
      </c>
      <c r="K48" s="15">
        <v>60000</v>
      </c>
      <c r="L48" s="25">
        <v>60000</v>
      </c>
      <c r="M48" s="15" t="s">
        <v>18</v>
      </c>
      <c r="N48" s="43"/>
    </row>
    <row r="49" s="2" customFormat="1" spans="2:14">
      <c r="B49" s="22"/>
      <c r="C49" s="27"/>
      <c r="D49" s="15"/>
      <c r="E49" s="15"/>
      <c r="F49" s="15"/>
      <c r="G49" s="15">
        <v>30</v>
      </c>
      <c r="H49" s="15" t="s">
        <v>43</v>
      </c>
      <c r="I49" s="15">
        <v>500</v>
      </c>
      <c r="J49" s="15">
        <v>15000</v>
      </c>
      <c r="K49" s="15"/>
      <c r="L49" s="26"/>
      <c r="M49" s="15"/>
      <c r="N49" s="43"/>
    </row>
    <row r="50" s="2" customFormat="1" ht="34.5" spans="2:14">
      <c r="B50" s="22">
        <v>29</v>
      </c>
      <c r="C50" s="27"/>
      <c r="D50" s="15" t="s">
        <v>80</v>
      </c>
      <c r="E50" s="15" t="s">
        <v>81</v>
      </c>
      <c r="F50" s="15">
        <v>30</v>
      </c>
      <c r="G50" s="15">
        <v>30</v>
      </c>
      <c r="H50" s="15" t="s">
        <v>43</v>
      </c>
      <c r="I50" s="15">
        <v>500</v>
      </c>
      <c r="J50" s="15">
        <v>15000</v>
      </c>
      <c r="K50" s="15">
        <v>7500</v>
      </c>
      <c r="L50" s="25">
        <v>7500</v>
      </c>
      <c r="M50" s="15" t="s">
        <v>18</v>
      </c>
      <c r="N50" s="43"/>
    </row>
    <row r="51" s="2" customFormat="1" ht="34.5" spans="2:14">
      <c r="B51" s="22">
        <v>30</v>
      </c>
      <c r="C51" s="27"/>
      <c r="D51" s="15" t="s">
        <v>82</v>
      </c>
      <c r="E51" s="15" t="s">
        <v>83</v>
      </c>
      <c r="F51" s="15">
        <v>22</v>
      </c>
      <c r="G51" s="15">
        <v>22</v>
      </c>
      <c r="H51" s="15" t="s">
        <v>19</v>
      </c>
      <c r="I51" s="15">
        <v>1500</v>
      </c>
      <c r="J51" s="15">
        <v>33000</v>
      </c>
      <c r="K51" s="15">
        <v>16500</v>
      </c>
      <c r="L51" s="25">
        <v>16500</v>
      </c>
      <c r="M51" s="15" t="s">
        <v>18</v>
      </c>
      <c r="N51" s="43"/>
    </row>
    <row r="52" s="2" customFormat="1" ht="34.5" spans="2:14">
      <c r="B52" s="22">
        <v>31</v>
      </c>
      <c r="C52" s="27"/>
      <c r="D52" s="15" t="s">
        <v>84</v>
      </c>
      <c r="E52" s="15" t="s">
        <v>71</v>
      </c>
      <c r="F52" s="15">
        <v>30</v>
      </c>
      <c r="G52" s="15">
        <v>30</v>
      </c>
      <c r="H52" s="15" t="s">
        <v>19</v>
      </c>
      <c r="I52" s="15">
        <v>1500</v>
      </c>
      <c r="J52" s="15">
        <v>45000</v>
      </c>
      <c r="K52" s="15">
        <v>22500</v>
      </c>
      <c r="L52" s="25">
        <v>22500</v>
      </c>
      <c r="M52" s="15" t="s">
        <v>18</v>
      </c>
      <c r="N52" s="43"/>
    </row>
    <row r="53" s="2" customFormat="1" ht="34.5" spans="2:14">
      <c r="B53" s="22">
        <v>32</v>
      </c>
      <c r="C53" s="27"/>
      <c r="D53" s="15" t="s">
        <v>85</v>
      </c>
      <c r="E53" s="15" t="s">
        <v>86</v>
      </c>
      <c r="F53" s="15">
        <v>30</v>
      </c>
      <c r="G53" s="15">
        <v>20</v>
      </c>
      <c r="H53" s="15" t="s">
        <v>19</v>
      </c>
      <c r="I53" s="15">
        <v>1500</v>
      </c>
      <c r="J53" s="15">
        <v>30000</v>
      </c>
      <c r="K53" s="15">
        <v>17500</v>
      </c>
      <c r="L53" s="25">
        <v>17500</v>
      </c>
      <c r="M53" s="15" t="s">
        <v>18</v>
      </c>
      <c r="N53" s="43"/>
    </row>
    <row r="54" s="2" customFormat="1" spans="2:14">
      <c r="B54" s="22"/>
      <c r="C54" s="27"/>
      <c r="D54" s="15"/>
      <c r="E54" s="15"/>
      <c r="F54" s="15"/>
      <c r="G54" s="15">
        <v>10</v>
      </c>
      <c r="H54" s="15" t="s">
        <v>43</v>
      </c>
      <c r="I54" s="15">
        <v>500</v>
      </c>
      <c r="J54" s="15">
        <v>5000</v>
      </c>
      <c r="K54" s="15"/>
      <c r="L54" s="26"/>
      <c r="M54" s="15"/>
      <c r="N54" s="43"/>
    </row>
    <row r="55" s="2" customFormat="1" ht="34.5" spans="2:14">
      <c r="B55" s="22">
        <v>33</v>
      </c>
      <c r="C55" s="27"/>
      <c r="D55" s="15" t="s">
        <v>87</v>
      </c>
      <c r="E55" s="15" t="s">
        <v>88</v>
      </c>
      <c r="F55" s="15">
        <v>70</v>
      </c>
      <c r="G55" s="15">
        <v>70</v>
      </c>
      <c r="H55" s="15" t="s">
        <v>19</v>
      </c>
      <c r="I55" s="15">
        <v>1500</v>
      </c>
      <c r="J55" s="15">
        <v>105000</v>
      </c>
      <c r="K55" s="15">
        <v>52500</v>
      </c>
      <c r="L55" s="25">
        <v>52500</v>
      </c>
      <c r="M55" s="15" t="s">
        <v>18</v>
      </c>
      <c r="N55" s="43"/>
    </row>
    <row r="56" s="2" customFormat="1" ht="34.5" spans="2:14">
      <c r="B56" s="22">
        <v>34</v>
      </c>
      <c r="C56" s="27"/>
      <c r="D56" s="15" t="s">
        <v>89</v>
      </c>
      <c r="E56" s="15" t="s">
        <v>88</v>
      </c>
      <c r="F56" s="15">
        <v>30</v>
      </c>
      <c r="G56" s="15">
        <v>30</v>
      </c>
      <c r="H56" s="15" t="s">
        <v>19</v>
      </c>
      <c r="I56" s="15">
        <v>1500</v>
      </c>
      <c r="J56" s="15">
        <v>45000</v>
      </c>
      <c r="K56" s="15">
        <v>22500</v>
      </c>
      <c r="L56" s="25">
        <v>22500</v>
      </c>
      <c r="M56" s="15" t="s">
        <v>18</v>
      </c>
      <c r="N56" s="43"/>
    </row>
    <row r="57" s="2" customFormat="1" ht="34.5" spans="2:14">
      <c r="B57" s="22">
        <v>35</v>
      </c>
      <c r="C57" s="27"/>
      <c r="D57" s="15" t="s">
        <v>90</v>
      </c>
      <c r="E57" s="15" t="s">
        <v>91</v>
      </c>
      <c r="F57" s="15">
        <v>34</v>
      </c>
      <c r="G57" s="15">
        <v>34</v>
      </c>
      <c r="H57" s="15" t="s">
        <v>19</v>
      </c>
      <c r="I57" s="15">
        <v>1500</v>
      </c>
      <c r="J57" s="15">
        <v>51000</v>
      </c>
      <c r="K57" s="15">
        <v>25500</v>
      </c>
      <c r="L57" s="25">
        <v>25500</v>
      </c>
      <c r="M57" s="15" t="s">
        <v>18</v>
      </c>
      <c r="N57" s="43" t="s">
        <v>46</v>
      </c>
    </row>
    <row r="58" s="2" customFormat="1" ht="34.5" spans="2:14">
      <c r="B58" s="22">
        <v>36</v>
      </c>
      <c r="C58" s="27"/>
      <c r="D58" s="15" t="s">
        <v>92</v>
      </c>
      <c r="E58" s="15" t="s">
        <v>88</v>
      </c>
      <c r="F58" s="15">
        <v>27</v>
      </c>
      <c r="G58" s="15">
        <v>27</v>
      </c>
      <c r="H58" s="15" t="s">
        <v>43</v>
      </c>
      <c r="I58" s="15">
        <v>500</v>
      </c>
      <c r="J58" s="15">
        <v>13500</v>
      </c>
      <c r="K58" s="15">
        <v>6750</v>
      </c>
      <c r="L58" s="25">
        <v>6750</v>
      </c>
      <c r="M58" s="15" t="s">
        <v>18</v>
      </c>
      <c r="N58" s="43" t="s">
        <v>46</v>
      </c>
    </row>
    <row r="59" s="2" customFormat="1" ht="34.5" spans="2:14">
      <c r="B59" s="22">
        <v>37</v>
      </c>
      <c r="C59" s="27"/>
      <c r="D59" s="15" t="s">
        <v>93</v>
      </c>
      <c r="E59" s="15" t="s">
        <v>57</v>
      </c>
      <c r="F59" s="15">
        <v>14</v>
      </c>
      <c r="G59" s="15">
        <v>14</v>
      </c>
      <c r="H59" s="15" t="s">
        <v>19</v>
      </c>
      <c r="I59" s="15">
        <v>1500</v>
      </c>
      <c r="J59" s="15">
        <v>21000</v>
      </c>
      <c r="K59" s="15">
        <v>10500</v>
      </c>
      <c r="L59" s="25">
        <v>10500</v>
      </c>
      <c r="M59" s="15" t="s">
        <v>18</v>
      </c>
      <c r="N59" s="43" t="s">
        <v>46</v>
      </c>
    </row>
    <row r="60" s="2" customFormat="1" ht="34.5" spans="2:14">
      <c r="B60" s="22">
        <v>38</v>
      </c>
      <c r="C60" s="26"/>
      <c r="D60" s="15" t="s">
        <v>94</v>
      </c>
      <c r="E60" s="15" t="s">
        <v>95</v>
      </c>
      <c r="F60" s="15">
        <v>24</v>
      </c>
      <c r="G60" s="15">
        <v>24</v>
      </c>
      <c r="H60" s="15" t="s">
        <v>19</v>
      </c>
      <c r="I60" s="15">
        <v>1500</v>
      </c>
      <c r="J60" s="15">
        <v>36000</v>
      </c>
      <c r="K60" s="15">
        <v>18000</v>
      </c>
      <c r="L60" s="25">
        <v>18000</v>
      </c>
      <c r="M60" s="15" t="s">
        <v>18</v>
      </c>
      <c r="N60" s="43" t="s">
        <v>46</v>
      </c>
    </row>
    <row r="61" s="4" customFormat="1" ht="86.25" spans="2:14">
      <c r="B61" s="29">
        <v>39</v>
      </c>
      <c r="C61" s="12" t="s">
        <v>96</v>
      </c>
      <c r="D61" s="20" t="s">
        <v>97</v>
      </c>
      <c r="E61" s="30" t="s">
        <v>98</v>
      </c>
      <c r="F61" s="31">
        <v>238</v>
      </c>
      <c r="G61" s="21">
        <v>200.59</v>
      </c>
      <c r="H61" s="30" t="s">
        <v>19</v>
      </c>
      <c r="I61" s="21">
        <v>1500</v>
      </c>
      <c r="J61" s="21">
        <f t="shared" ref="J61:J66" si="4">ROUND(G61*I61,0)</f>
        <v>300885</v>
      </c>
      <c r="K61" s="21">
        <f t="shared" ref="K61:K63" si="5">ROUND(J61/2,0)</f>
        <v>150443</v>
      </c>
      <c r="L61" s="21">
        <v>150442</v>
      </c>
      <c r="M61" s="20" t="s">
        <v>18</v>
      </c>
      <c r="N61" s="46"/>
    </row>
    <row r="62" s="4" customFormat="1" ht="51.75" spans="2:14">
      <c r="B62" s="29">
        <v>40</v>
      </c>
      <c r="C62" s="18"/>
      <c r="D62" s="20" t="s">
        <v>99</v>
      </c>
      <c r="E62" s="20" t="s">
        <v>100</v>
      </c>
      <c r="F62" s="21">
        <v>32</v>
      </c>
      <c r="G62" s="21">
        <v>26.12</v>
      </c>
      <c r="H62" s="20" t="s">
        <v>101</v>
      </c>
      <c r="I62" s="21">
        <v>1500</v>
      </c>
      <c r="J62" s="21">
        <f t="shared" si="4"/>
        <v>39180</v>
      </c>
      <c r="K62" s="21">
        <f t="shared" si="5"/>
        <v>19590</v>
      </c>
      <c r="L62" s="21">
        <f>K62</f>
        <v>19590</v>
      </c>
      <c r="M62" s="20" t="s">
        <v>18</v>
      </c>
      <c r="N62" s="46"/>
    </row>
    <row r="63" s="4" customFormat="1" ht="51.75" spans="2:14">
      <c r="B63" s="29">
        <v>41</v>
      </c>
      <c r="C63" s="20" t="s">
        <v>102</v>
      </c>
      <c r="D63" s="20" t="s">
        <v>103</v>
      </c>
      <c r="E63" s="30" t="s">
        <v>104</v>
      </c>
      <c r="F63" s="21">
        <v>100</v>
      </c>
      <c r="G63" s="21">
        <v>100</v>
      </c>
      <c r="H63" s="20" t="s">
        <v>105</v>
      </c>
      <c r="I63" s="21">
        <v>1500</v>
      </c>
      <c r="J63" s="21">
        <f t="shared" si="4"/>
        <v>150000</v>
      </c>
      <c r="K63" s="21">
        <f t="shared" si="5"/>
        <v>75000</v>
      </c>
      <c r="L63" s="21">
        <f>K63</f>
        <v>75000</v>
      </c>
      <c r="M63" s="20" t="s">
        <v>18</v>
      </c>
      <c r="N63" s="46"/>
    </row>
    <row r="64" s="4" customFormat="1" ht="34.5" spans="2:14">
      <c r="B64" s="29">
        <v>42</v>
      </c>
      <c r="C64" s="12" t="s">
        <v>106</v>
      </c>
      <c r="D64" s="20" t="s">
        <v>107</v>
      </c>
      <c r="E64" s="20" t="s">
        <v>108</v>
      </c>
      <c r="F64" s="21">
        <v>260</v>
      </c>
      <c r="G64" s="21">
        <v>44.46</v>
      </c>
      <c r="H64" s="20" t="s">
        <v>109</v>
      </c>
      <c r="I64" s="21">
        <v>2000</v>
      </c>
      <c r="J64" s="21">
        <f t="shared" si="4"/>
        <v>88920</v>
      </c>
      <c r="K64" s="13">
        <v>90307</v>
      </c>
      <c r="L64" s="21">
        <v>90308</v>
      </c>
      <c r="M64" s="20" t="s">
        <v>18</v>
      </c>
      <c r="N64" s="46"/>
    </row>
    <row r="65" s="4" customFormat="1" ht="86.25" spans="2:14">
      <c r="B65" s="29"/>
      <c r="C65" s="47"/>
      <c r="D65" s="21"/>
      <c r="E65" s="21"/>
      <c r="F65" s="21"/>
      <c r="G65" s="21">
        <v>61.13</v>
      </c>
      <c r="H65" s="20" t="s">
        <v>110</v>
      </c>
      <c r="I65" s="21">
        <v>1500</v>
      </c>
      <c r="J65" s="21">
        <f t="shared" si="4"/>
        <v>91695</v>
      </c>
      <c r="K65" s="18"/>
      <c r="L65" s="21"/>
      <c r="M65" s="20" t="s">
        <v>18</v>
      </c>
      <c r="N65" s="46"/>
    </row>
    <row r="66" s="4" customFormat="1" ht="69" spans="2:14">
      <c r="B66" s="29">
        <v>43</v>
      </c>
      <c r="C66" s="18"/>
      <c r="D66" s="20" t="s">
        <v>111</v>
      </c>
      <c r="E66" s="20" t="s">
        <v>112</v>
      </c>
      <c r="F66" s="21">
        <v>50</v>
      </c>
      <c r="G66" s="21">
        <v>30.5</v>
      </c>
      <c r="H66" s="20" t="s">
        <v>19</v>
      </c>
      <c r="I66" s="21">
        <v>1500</v>
      </c>
      <c r="J66" s="21">
        <f t="shared" si="4"/>
        <v>45750</v>
      </c>
      <c r="K66" s="21">
        <f>ROUND(J66/2,0)</f>
        <v>22875</v>
      </c>
      <c r="L66" s="21">
        <f t="shared" ref="L66" si="6">K66</f>
        <v>22875</v>
      </c>
      <c r="M66" s="20" t="s">
        <v>18</v>
      </c>
      <c r="N66" s="46"/>
    </row>
    <row r="67" ht="51.75" spans="2:14">
      <c r="B67" s="29">
        <v>44</v>
      </c>
      <c r="C67" s="12" t="s">
        <v>113</v>
      </c>
      <c r="D67" s="20" t="s">
        <v>114</v>
      </c>
      <c r="E67" s="20" t="s">
        <v>115</v>
      </c>
      <c r="F67" s="21">
        <v>30</v>
      </c>
      <c r="G67" s="21">
        <v>29.07</v>
      </c>
      <c r="H67" s="14" t="s">
        <v>43</v>
      </c>
      <c r="I67" s="14">
        <v>500</v>
      </c>
      <c r="J67" s="14">
        <f t="shared" ref="J67" si="7">I67*G67</f>
        <v>14535</v>
      </c>
      <c r="K67" s="14">
        <v>7268</v>
      </c>
      <c r="L67" s="14">
        <v>7267</v>
      </c>
      <c r="M67" s="14" t="s">
        <v>18</v>
      </c>
      <c r="N67" s="56"/>
    </row>
    <row r="68" ht="51.75" spans="2:14">
      <c r="B68" s="29">
        <v>45</v>
      </c>
      <c r="C68" s="47"/>
      <c r="D68" s="20" t="s">
        <v>116</v>
      </c>
      <c r="E68" s="20" t="s">
        <v>117</v>
      </c>
      <c r="F68" s="21">
        <v>80</v>
      </c>
      <c r="G68" s="21">
        <v>80</v>
      </c>
      <c r="H68" s="20" t="s">
        <v>19</v>
      </c>
      <c r="I68" s="21">
        <v>1500</v>
      </c>
      <c r="J68" s="21">
        <f>ROUND(G68*I68,0)</f>
        <v>120000</v>
      </c>
      <c r="K68" s="21">
        <f>ROUND(J68/2,0)</f>
        <v>60000</v>
      </c>
      <c r="L68" s="21">
        <f>K68</f>
        <v>60000</v>
      </c>
      <c r="M68" s="20" t="s">
        <v>18</v>
      </c>
      <c r="N68" s="56"/>
    </row>
    <row r="69" ht="51.75" spans="2:14">
      <c r="B69" s="29">
        <v>46</v>
      </c>
      <c r="C69" s="47"/>
      <c r="D69" s="20" t="s">
        <v>118</v>
      </c>
      <c r="E69" s="20" t="s">
        <v>115</v>
      </c>
      <c r="F69" s="21">
        <v>70</v>
      </c>
      <c r="G69" s="21">
        <v>70</v>
      </c>
      <c r="H69" s="14" t="s">
        <v>43</v>
      </c>
      <c r="I69" s="14">
        <v>500</v>
      </c>
      <c r="J69" s="14">
        <f t="shared" ref="J69" si="8">I69*G69</f>
        <v>35000</v>
      </c>
      <c r="K69" s="14">
        <f t="shared" ref="K69" si="9">J69/2</f>
        <v>17500</v>
      </c>
      <c r="L69" s="14">
        <v>0</v>
      </c>
      <c r="M69" s="14" t="s">
        <v>44</v>
      </c>
      <c r="N69" s="56"/>
    </row>
    <row r="70" ht="51.75" spans="2:14">
      <c r="B70" s="29">
        <v>47</v>
      </c>
      <c r="C70" s="18"/>
      <c r="D70" s="20" t="s">
        <v>119</v>
      </c>
      <c r="E70" s="20" t="s">
        <v>120</v>
      </c>
      <c r="F70" s="21">
        <v>43</v>
      </c>
      <c r="G70" s="21">
        <v>25.22</v>
      </c>
      <c r="H70" s="20" t="s">
        <v>19</v>
      </c>
      <c r="I70" s="21">
        <v>1500</v>
      </c>
      <c r="J70" s="21">
        <f>ROUND(G70*I70,0)</f>
        <v>37830</v>
      </c>
      <c r="K70" s="21">
        <f>ROUND(J70/2,0)</f>
        <v>18915</v>
      </c>
      <c r="L70" s="21">
        <f t="shared" ref="L70" si="10">K70</f>
        <v>18915</v>
      </c>
      <c r="M70" s="20" t="s">
        <v>18</v>
      </c>
      <c r="N70" s="56"/>
    </row>
    <row r="71" ht="103.5" spans="2:14">
      <c r="B71" s="29">
        <v>48</v>
      </c>
      <c r="C71" s="20" t="s">
        <v>121</v>
      </c>
      <c r="D71" s="20" t="s">
        <v>20</v>
      </c>
      <c r="E71" s="20" t="s">
        <v>122</v>
      </c>
      <c r="F71" s="21">
        <v>120</v>
      </c>
      <c r="G71" s="21">
        <v>13.51</v>
      </c>
      <c r="H71" s="30" t="s">
        <v>123</v>
      </c>
      <c r="I71" s="21">
        <v>1500</v>
      </c>
      <c r="J71" s="21">
        <f t="shared" ref="J71:J79" si="11">ROUND(G71*I71,0)</f>
        <v>20265</v>
      </c>
      <c r="K71" s="21">
        <f t="shared" ref="K71:K73" si="12">ROUND(J71/2,0)</f>
        <v>10133</v>
      </c>
      <c r="L71" s="21">
        <v>10132</v>
      </c>
      <c r="M71" s="20" t="s">
        <v>18</v>
      </c>
      <c r="N71" s="57" t="s">
        <v>124</v>
      </c>
    </row>
    <row r="72" ht="34.5" spans="2:14">
      <c r="B72" s="29">
        <v>49</v>
      </c>
      <c r="C72" s="48" t="s">
        <v>125</v>
      </c>
      <c r="D72" s="48" t="s">
        <v>126</v>
      </c>
      <c r="E72" s="20" t="s">
        <v>127</v>
      </c>
      <c r="F72" s="21">
        <v>50</v>
      </c>
      <c r="G72" s="21">
        <v>42.46</v>
      </c>
      <c r="H72" s="30" t="s">
        <v>43</v>
      </c>
      <c r="I72" s="21">
        <v>500</v>
      </c>
      <c r="J72" s="21">
        <f t="shared" si="11"/>
        <v>21230</v>
      </c>
      <c r="K72" s="21">
        <f t="shared" si="12"/>
        <v>10615</v>
      </c>
      <c r="L72" s="21">
        <f t="shared" ref="L72:L73" si="13">K72</f>
        <v>10615</v>
      </c>
      <c r="M72" s="20" t="s">
        <v>18</v>
      </c>
      <c r="N72" s="57"/>
    </row>
    <row r="73" s="3" customFormat="1" ht="69" spans="2:14">
      <c r="B73" s="29">
        <v>50</v>
      </c>
      <c r="C73" s="20" t="s">
        <v>128</v>
      </c>
      <c r="D73" s="20" t="s">
        <v>129</v>
      </c>
      <c r="E73" s="20" t="s">
        <v>130</v>
      </c>
      <c r="F73" s="21">
        <v>100</v>
      </c>
      <c r="G73" s="21">
        <v>70.48</v>
      </c>
      <c r="H73" s="20" t="s">
        <v>131</v>
      </c>
      <c r="I73" s="21">
        <v>1500</v>
      </c>
      <c r="J73" s="21">
        <f t="shared" si="11"/>
        <v>105720</v>
      </c>
      <c r="K73" s="21">
        <f t="shared" si="12"/>
        <v>52860</v>
      </c>
      <c r="L73" s="21">
        <f t="shared" si="13"/>
        <v>52860</v>
      </c>
      <c r="M73" s="20" t="s">
        <v>18</v>
      </c>
      <c r="N73" s="57"/>
    </row>
    <row r="74" s="3" customFormat="1" ht="51.75" spans="2:14">
      <c r="B74" s="29">
        <v>51</v>
      </c>
      <c r="C74" s="21"/>
      <c r="D74" s="20" t="s">
        <v>132</v>
      </c>
      <c r="E74" s="20" t="s">
        <v>133</v>
      </c>
      <c r="F74" s="21">
        <v>45</v>
      </c>
      <c r="G74" s="21">
        <v>40.59</v>
      </c>
      <c r="H74" s="20" t="s">
        <v>131</v>
      </c>
      <c r="I74" s="21">
        <v>1500</v>
      </c>
      <c r="J74" s="21">
        <f t="shared" si="11"/>
        <v>60885</v>
      </c>
      <c r="K74" s="21">
        <v>30442</v>
      </c>
      <c r="L74" s="21">
        <v>30443</v>
      </c>
      <c r="M74" s="20" t="s">
        <v>18</v>
      </c>
      <c r="N74" s="40"/>
    </row>
    <row r="75" s="3" customFormat="1" ht="51.75" spans="2:14">
      <c r="B75" s="29">
        <v>52</v>
      </c>
      <c r="C75" s="21"/>
      <c r="D75" s="20" t="s">
        <v>134</v>
      </c>
      <c r="E75" s="20" t="s">
        <v>135</v>
      </c>
      <c r="F75" s="21">
        <v>60</v>
      </c>
      <c r="G75" s="21">
        <v>60</v>
      </c>
      <c r="H75" s="20" t="s">
        <v>131</v>
      </c>
      <c r="I75" s="21">
        <v>1500</v>
      </c>
      <c r="J75" s="21">
        <f t="shared" si="11"/>
        <v>90000</v>
      </c>
      <c r="K75" s="21">
        <f>ROUND(J75/2,0)</f>
        <v>45000</v>
      </c>
      <c r="L75" s="21">
        <f t="shared" ref="L75:L78" si="14">K75</f>
        <v>45000</v>
      </c>
      <c r="M75" s="20" t="s">
        <v>18</v>
      </c>
      <c r="N75" s="40"/>
    </row>
    <row r="76" s="3" customFormat="1" ht="51.75" spans="2:14">
      <c r="B76" s="29">
        <v>53</v>
      </c>
      <c r="C76" s="21"/>
      <c r="D76" s="20" t="s">
        <v>136</v>
      </c>
      <c r="E76" s="20" t="s">
        <v>137</v>
      </c>
      <c r="F76" s="21">
        <v>120</v>
      </c>
      <c r="G76" s="21">
        <v>103.69</v>
      </c>
      <c r="H76" s="20" t="s">
        <v>131</v>
      </c>
      <c r="I76" s="21">
        <v>1500</v>
      </c>
      <c r="J76" s="21">
        <f t="shared" si="11"/>
        <v>155535</v>
      </c>
      <c r="K76" s="21">
        <v>77767</v>
      </c>
      <c r="L76" s="21">
        <v>77768</v>
      </c>
      <c r="M76" s="20" t="s">
        <v>18</v>
      </c>
      <c r="N76" s="40"/>
    </row>
    <row r="77" s="3" customFormat="1" ht="51.75" spans="2:14">
      <c r="B77" s="29">
        <v>54</v>
      </c>
      <c r="C77" s="21"/>
      <c r="D77" s="20" t="s">
        <v>138</v>
      </c>
      <c r="E77" s="20" t="s">
        <v>139</v>
      </c>
      <c r="F77" s="21">
        <v>50</v>
      </c>
      <c r="G77" s="21">
        <v>32.67</v>
      </c>
      <c r="H77" s="20" t="s">
        <v>140</v>
      </c>
      <c r="I77" s="21">
        <v>1500</v>
      </c>
      <c r="J77" s="21">
        <f t="shared" si="11"/>
        <v>49005</v>
      </c>
      <c r="K77" s="21">
        <v>24502</v>
      </c>
      <c r="L77" s="21">
        <v>24503</v>
      </c>
      <c r="M77" s="20" t="s">
        <v>18</v>
      </c>
      <c r="N77" s="40"/>
    </row>
    <row r="78" s="3" customFormat="1" ht="51.75" spans="2:14">
      <c r="B78" s="29">
        <v>55</v>
      </c>
      <c r="C78" s="21"/>
      <c r="D78" s="49" t="s">
        <v>141</v>
      </c>
      <c r="E78" s="14" t="s">
        <v>142</v>
      </c>
      <c r="F78" s="14">
        <v>80</v>
      </c>
      <c r="G78" s="14">
        <v>57.78</v>
      </c>
      <c r="H78" s="14" t="s">
        <v>131</v>
      </c>
      <c r="I78" s="14">
        <v>1500</v>
      </c>
      <c r="J78" s="14">
        <f t="shared" si="11"/>
        <v>86670</v>
      </c>
      <c r="K78" s="14">
        <f t="shared" ref="K78:K79" si="15">ROUND(J78/2,0)</f>
        <v>43335</v>
      </c>
      <c r="L78" s="14">
        <f t="shared" si="14"/>
        <v>43335</v>
      </c>
      <c r="M78" s="14" t="s">
        <v>18</v>
      </c>
      <c r="N78" s="58"/>
    </row>
    <row r="79" s="3" customFormat="1" ht="86.25" spans="2:14">
      <c r="B79" s="29">
        <v>56</v>
      </c>
      <c r="C79" s="21"/>
      <c r="D79" s="20" t="s">
        <v>143</v>
      </c>
      <c r="E79" s="20" t="s">
        <v>144</v>
      </c>
      <c r="F79" s="21">
        <v>116</v>
      </c>
      <c r="G79" s="21">
        <v>98.8</v>
      </c>
      <c r="H79" s="20" t="s">
        <v>145</v>
      </c>
      <c r="I79" s="21">
        <v>1500</v>
      </c>
      <c r="J79" s="21">
        <f t="shared" si="11"/>
        <v>148200</v>
      </c>
      <c r="K79" s="21">
        <f t="shared" si="15"/>
        <v>74100</v>
      </c>
      <c r="L79" s="21">
        <v>74100</v>
      </c>
      <c r="M79" s="20" t="s">
        <v>18</v>
      </c>
      <c r="N79" s="40"/>
    </row>
    <row r="80" ht="69" spans="2:14">
      <c r="B80" s="29">
        <v>57</v>
      </c>
      <c r="C80" s="50" t="s">
        <v>146</v>
      </c>
      <c r="D80" s="20" t="s">
        <v>147</v>
      </c>
      <c r="E80" s="20" t="s">
        <v>148</v>
      </c>
      <c r="F80" s="51">
        <v>90</v>
      </c>
      <c r="G80" s="51">
        <v>53.27</v>
      </c>
      <c r="H80" s="20" t="s">
        <v>19</v>
      </c>
      <c r="I80" s="51">
        <v>1500</v>
      </c>
      <c r="J80" s="51">
        <f>I80*G80</f>
        <v>79905</v>
      </c>
      <c r="K80" s="51">
        <v>39952</v>
      </c>
      <c r="L80" s="51">
        <v>39953</v>
      </c>
      <c r="M80" s="50" t="s">
        <v>18</v>
      </c>
      <c r="N80" s="44" t="s">
        <v>46</v>
      </c>
    </row>
    <row r="81" ht="34.5" spans="2:14">
      <c r="B81" s="29">
        <v>58</v>
      </c>
      <c r="C81" s="51"/>
      <c r="D81" s="14" t="s">
        <v>149</v>
      </c>
      <c r="E81" s="14" t="s">
        <v>150</v>
      </c>
      <c r="F81" s="14">
        <v>100</v>
      </c>
      <c r="G81" s="14">
        <v>80</v>
      </c>
      <c r="H81" s="14" t="s">
        <v>19</v>
      </c>
      <c r="I81" s="14">
        <v>1500</v>
      </c>
      <c r="J81" s="14">
        <f t="shared" ref="J81" si="16">I81*G81</f>
        <v>120000</v>
      </c>
      <c r="K81" s="14">
        <f t="shared" ref="K81" si="17">J81/2</f>
        <v>60000</v>
      </c>
      <c r="L81" s="14">
        <v>60000</v>
      </c>
      <c r="M81" s="14" t="s">
        <v>18</v>
      </c>
      <c r="N81" s="56"/>
    </row>
    <row r="82" ht="51.75" spans="2:14">
      <c r="B82" s="29">
        <v>59</v>
      </c>
      <c r="C82" s="11" t="s">
        <v>151</v>
      </c>
      <c r="D82" s="20" t="s">
        <v>152</v>
      </c>
      <c r="E82" s="20" t="s">
        <v>153</v>
      </c>
      <c r="F82" s="21">
        <v>30</v>
      </c>
      <c r="G82" s="21">
        <v>30</v>
      </c>
      <c r="H82" s="20" t="s">
        <v>19</v>
      </c>
      <c r="I82" s="21">
        <v>1500</v>
      </c>
      <c r="J82" s="21">
        <v>45000</v>
      </c>
      <c r="K82" s="21">
        <v>22500</v>
      </c>
      <c r="L82" s="21">
        <v>0</v>
      </c>
      <c r="M82" s="20" t="s">
        <v>44</v>
      </c>
      <c r="N82" s="40"/>
    </row>
    <row r="83" ht="51.75" spans="2:14">
      <c r="B83" s="29">
        <v>60</v>
      </c>
      <c r="C83" s="17"/>
      <c r="D83" s="20" t="s">
        <v>154</v>
      </c>
      <c r="E83" s="20" t="s">
        <v>155</v>
      </c>
      <c r="F83" s="21">
        <v>200</v>
      </c>
      <c r="G83" s="21">
        <v>193.7</v>
      </c>
      <c r="H83" s="20" t="s">
        <v>131</v>
      </c>
      <c r="I83" s="21">
        <v>1500</v>
      </c>
      <c r="J83" s="21">
        <v>290550</v>
      </c>
      <c r="K83" s="21">
        <v>145275</v>
      </c>
      <c r="L83" s="21">
        <v>145275</v>
      </c>
      <c r="M83" s="20" t="s">
        <v>18</v>
      </c>
      <c r="N83" s="40"/>
    </row>
    <row r="84" ht="51.75" spans="2:17">
      <c r="B84" s="29">
        <v>61</v>
      </c>
      <c r="C84" s="17"/>
      <c r="D84" s="20" t="s">
        <v>156</v>
      </c>
      <c r="E84" s="20" t="s">
        <v>157</v>
      </c>
      <c r="F84" s="21">
        <v>30</v>
      </c>
      <c r="G84" s="21">
        <v>30</v>
      </c>
      <c r="H84" s="20" t="s">
        <v>43</v>
      </c>
      <c r="I84" s="21">
        <v>500</v>
      </c>
      <c r="J84" s="21">
        <v>15000</v>
      </c>
      <c r="K84" s="21">
        <v>7500</v>
      </c>
      <c r="L84" s="21">
        <v>7500</v>
      </c>
      <c r="M84" s="20" t="s">
        <v>18</v>
      </c>
      <c r="N84" s="40"/>
      <c r="P84" s="55"/>
      <c r="Q84" s="55"/>
    </row>
    <row r="85" ht="51.75" spans="2:17">
      <c r="B85" s="29">
        <v>62</v>
      </c>
      <c r="C85" s="17"/>
      <c r="D85" s="20" t="s">
        <v>158</v>
      </c>
      <c r="E85" s="20" t="s">
        <v>159</v>
      </c>
      <c r="F85" s="21">
        <v>65</v>
      </c>
      <c r="G85" s="21">
        <v>56.5</v>
      </c>
      <c r="H85" s="20" t="s">
        <v>19</v>
      </c>
      <c r="I85" s="21">
        <v>1500</v>
      </c>
      <c r="J85" s="21">
        <v>84750</v>
      </c>
      <c r="K85" s="21">
        <v>42375</v>
      </c>
      <c r="L85" s="21">
        <v>42375</v>
      </c>
      <c r="M85" s="20" t="s">
        <v>18</v>
      </c>
      <c r="N85" s="40"/>
      <c r="P85" s="55"/>
      <c r="Q85" s="55"/>
    </row>
    <row r="86" ht="51.75" spans="2:14">
      <c r="B86" s="29">
        <v>63</v>
      </c>
      <c r="C86" s="17"/>
      <c r="D86" s="20" t="s">
        <v>160</v>
      </c>
      <c r="E86" s="20" t="s">
        <v>161</v>
      </c>
      <c r="F86" s="21">
        <v>80</v>
      </c>
      <c r="G86" s="21">
        <v>69.1</v>
      </c>
      <c r="H86" s="20" t="s">
        <v>19</v>
      </c>
      <c r="I86" s="21">
        <v>1500</v>
      </c>
      <c r="J86" s="21">
        <v>103650</v>
      </c>
      <c r="K86" s="21">
        <v>51825</v>
      </c>
      <c r="L86" s="21">
        <v>51825</v>
      </c>
      <c r="M86" s="20" t="s">
        <v>18</v>
      </c>
      <c r="N86" s="40"/>
    </row>
    <row r="87" ht="51.75" spans="2:14">
      <c r="B87" s="29">
        <v>64</v>
      </c>
      <c r="C87" s="50" t="s">
        <v>162</v>
      </c>
      <c r="D87" s="49" t="s">
        <v>163</v>
      </c>
      <c r="E87" s="14" t="s">
        <v>164</v>
      </c>
      <c r="F87" s="14">
        <v>120</v>
      </c>
      <c r="G87" s="14">
        <v>24.5</v>
      </c>
      <c r="H87" s="14" t="s">
        <v>43</v>
      </c>
      <c r="I87" s="14">
        <v>500</v>
      </c>
      <c r="J87" s="14">
        <v>12250</v>
      </c>
      <c r="K87" s="14">
        <v>6125</v>
      </c>
      <c r="L87" s="14">
        <v>6125</v>
      </c>
      <c r="M87" s="14" t="s">
        <v>18</v>
      </c>
      <c r="N87" s="58"/>
    </row>
    <row r="88" ht="18" spans="2:14">
      <c r="B88" s="52" t="s">
        <v>165</v>
      </c>
      <c r="C88" s="53"/>
      <c r="D88" s="53"/>
      <c r="E88" s="53"/>
      <c r="F88" s="54">
        <v>5196.784</v>
      </c>
      <c r="G88" s="54">
        <v>4317.773</v>
      </c>
      <c r="H88" s="54"/>
      <c r="I88" s="54"/>
      <c r="J88" s="54">
        <v>6306272</v>
      </c>
      <c r="K88" s="54">
        <v>2994811</v>
      </c>
      <c r="L88" s="54">
        <v>3256080</v>
      </c>
      <c r="M88" s="54"/>
      <c r="N88" s="59"/>
    </row>
    <row r="90" spans="2:3">
      <c r="B90" s="55"/>
      <c r="C90" s="55"/>
    </row>
    <row r="91" spans="2:3">
      <c r="B91" s="55"/>
      <c r="C91" s="55"/>
    </row>
  </sheetData>
  <mergeCells count="177">
    <mergeCell ref="B2:N2"/>
    <mergeCell ref="B88:E88"/>
    <mergeCell ref="B4:B5"/>
    <mergeCell ref="B7:B9"/>
    <mergeCell ref="B10:B11"/>
    <mergeCell ref="B13:B14"/>
    <mergeCell ref="B15:B16"/>
    <mergeCell ref="B17:B18"/>
    <mergeCell ref="B20:B21"/>
    <mergeCell ref="B22:B23"/>
    <mergeCell ref="B28:B29"/>
    <mergeCell ref="B30:B31"/>
    <mergeCell ref="B32:B33"/>
    <mergeCell ref="B34:B35"/>
    <mergeCell ref="B36:B37"/>
    <mergeCell ref="B38:B39"/>
    <mergeCell ref="B40:B41"/>
    <mergeCell ref="B46:B47"/>
    <mergeCell ref="B48:B49"/>
    <mergeCell ref="B53:B54"/>
    <mergeCell ref="B64:B65"/>
    <mergeCell ref="C4:C25"/>
    <mergeCell ref="C26:C27"/>
    <mergeCell ref="C28:C29"/>
    <mergeCell ref="C30:C60"/>
    <mergeCell ref="C61:C62"/>
    <mergeCell ref="C64:C66"/>
    <mergeCell ref="C67:C70"/>
    <mergeCell ref="C73:C79"/>
    <mergeCell ref="C80:C81"/>
    <mergeCell ref="C82:C86"/>
    <mergeCell ref="D4:D5"/>
    <mergeCell ref="D7:D9"/>
    <mergeCell ref="D10:D11"/>
    <mergeCell ref="D13:D14"/>
    <mergeCell ref="D15:D16"/>
    <mergeCell ref="D17:D18"/>
    <mergeCell ref="D20:D21"/>
    <mergeCell ref="D22:D23"/>
    <mergeCell ref="D28:D29"/>
    <mergeCell ref="D30:D31"/>
    <mergeCell ref="D32:D33"/>
    <mergeCell ref="D34:D35"/>
    <mergeCell ref="D36:D37"/>
    <mergeCell ref="D38:D39"/>
    <mergeCell ref="D40:D41"/>
    <mergeCell ref="D46:D47"/>
    <mergeCell ref="D48:D49"/>
    <mergeCell ref="D53:D54"/>
    <mergeCell ref="D64:D65"/>
    <mergeCell ref="E4:E5"/>
    <mergeCell ref="E7:E9"/>
    <mergeCell ref="E10:E11"/>
    <mergeCell ref="E13:E14"/>
    <mergeCell ref="E15:E16"/>
    <mergeCell ref="E17:E18"/>
    <mergeCell ref="E22:E23"/>
    <mergeCell ref="E28:E29"/>
    <mergeCell ref="E30:E31"/>
    <mergeCell ref="E32:E33"/>
    <mergeCell ref="E34:E35"/>
    <mergeCell ref="E36:E37"/>
    <mergeCell ref="E38:E39"/>
    <mergeCell ref="E40:E41"/>
    <mergeCell ref="E46:E47"/>
    <mergeCell ref="E48:E49"/>
    <mergeCell ref="E53:E54"/>
    <mergeCell ref="E64:E65"/>
    <mergeCell ref="F4:F5"/>
    <mergeCell ref="F7:F9"/>
    <mergeCell ref="F10:F11"/>
    <mergeCell ref="F13:F14"/>
    <mergeCell ref="F15:F16"/>
    <mergeCell ref="F17:F18"/>
    <mergeCell ref="F20:F21"/>
    <mergeCell ref="F22:F23"/>
    <mergeCell ref="F28:F29"/>
    <mergeCell ref="F30:F31"/>
    <mergeCell ref="F32:F33"/>
    <mergeCell ref="F34:F35"/>
    <mergeCell ref="F36:F37"/>
    <mergeCell ref="F38:F39"/>
    <mergeCell ref="F40:F41"/>
    <mergeCell ref="F46:F47"/>
    <mergeCell ref="F48:F49"/>
    <mergeCell ref="F53:F54"/>
    <mergeCell ref="F64:F65"/>
    <mergeCell ref="G20:G21"/>
    <mergeCell ref="G30:G31"/>
    <mergeCell ref="G38:G39"/>
    <mergeCell ref="G40:G41"/>
    <mergeCell ref="H20:H21"/>
    <mergeCell ref="H30:H31"/>
    <mergeCell ref="H38:H39"/>
    <mergeCell ref="H40:H41"/>
    <mergeCell ref="I20:I21"/>
    <mergeCell ref="I30:I31"/>
    <mergeCell ref="I38:I39"/>
    <mergeCell ref="I40:I41"/>
    <mergeCell ref="J20:J21"/>
    <mergeCell ref="J30:J31"/>
    <mergeCell ref="J38:J39"/>
    <mergeCell ref="J40:J41"/>
    <mergeCell ref="K4:K5"/>
    <mergeCell ref="K7:K9"/>
    <mergeCell ref="K10:K11"/>
    <mergeCell ref="K13:K14"/>
    <mergeCell ref="K15:K16"/>
    <mergeCell ref="K17:K18"/>
    <mergeCell ref="K20:K21"/>
    <mergeCell ref="K22:K23"/>
    <mergeCell ref="K28:K29"/>
    <mergeCell ref="K30:K31"/>
    <mergeCell ref="K32:K33"/>
    <mergeCell ref="K34:K35"/>
    <mergeCell ref="K36:K37"/>
    <mergeCell ref="K38:K39"/>
    <mergeCell ref="K40:K41"/>
    <mergeCell ref="K46:K47"/>
    <mergeCell ref="K48:K49"/>
    <mergeCell ref="K53:K54"/>
    <mergeCell ref="K64:K65"/>
    <mergeCell ref="L4:L5"/>
    <mergeCell ref="L7:L9"/>
    <mergeCell ref="L10:L11"/>
    <mergeCell ref="L13:L14"/>
    <mergeCell ref="L15:L16"/>
    <mergeCell ref="L17:L18"/>
    <mergeCell ref="L20:L21"/>
    <mergeCell ref="L22:L23"/>
    <mergeCell ref="L28:L29"/>
    <mergeCell ref="L30:L31"/>
    <mergeCell ref="L32:L33"/>
    <mergeCell ref="L34:L35"/>
    <mergeCell ref="L36:L37"/>
    <mergeCell ref="L38:L39"/>
    <mergeCell ref="L40:L41"/>
    <mergeCell ref="L46:L47"/>
    <mergeCell ref="L48:L49"/>
    <mergeCell ref="L53:L54"/>
    <mergeCell ref="L64:L65"/>
    <mergeCell ref="M4:M5"/>
    <mergeCell ref="M7:M9"/>
    <mergeCell ref="M10:M11"/>
    <mergeCell ref="M13:M14"/>
    <mergeCell ref="M15:M16"/>
    <mergeCell ref="M17:M18"/>
    <mergeCell ref="M20:M21"/>
    <mergeCell ref="M22:M23"/>
    <mergeCell ref="M28:M29"/>
    <mergeCell ref="M30:M31"/>
    <mergeCell ref="M32:M33"/>
    <mergeCell ref="M34:M35"/>
    <mergeCell ref="M36:M37"/>
    <mergeCell ref="M38:M39"/>
    <mergeCell ref="M40:M41"/>
    <mergeCell ref="M46:M47"/>
    <mergeCell ref="M48:M49"/>
    <mergeCell ref="M53:M54"/>
    <mergeCell ref="N4:N5"/>
    <mergeCell ref="N7:N9"/>
    <mergeCell ref="N10:N11"/>
    <mergeCell ref="N13:N14"/>
    <mergeCell ref="N15:N16"/>
    <mergeCell ref="N17:N18"/>
    <mergeCell ref="N20:N21"/>
    <mergeCell ref="N22:N23"/>
    <mergeCell ref="N28:N29"/>
    <mergeCell ref="N30:N31"/>
    <mergeCell ref="N32:N33"/>
    <mergeCell ref="N34:N35"/>
    <mergeCell ref="N36:N37"/>
    <mergeCell ref="N38:N39"/>
    <mergeCell ref="N40:N41"/>
    <mergeCell ref="N46:N47"/>
    <mergeCell ref="N48:N49"/>
    <mergeCell ref="N53:N54"/>
  </mergeCell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J24 J11 K69 J67:J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涪陵区水产养殖尾水治理以奖代补项目运行验收情况公示表(第一批）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杨显福</dc:creator>
  <cp:lastModifiedBy>为你倾心久久</cp:lastModifiedBy>
  <dcterms:created xsi:type="dcterms:W3CDTF">2022-01-28T01:11:00Z</dcterms:created>
  <cp:lastPrinted>2023-08-24T02:39:00Z</cp:lastPrinted>
  <dcterms:modified xsi:type="dcterms:W3CDTF">2023-09-01T06:18:25Z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F3AFBEEABD504E1AAABAACF95DDC2F4F_13</vt:lpwstr>
  </property>
  <property fmtid="{D5CDD505-2E9C-101B-9397-08002B2CF9AE}" pid="3" name="KSOProductBuildVer">
    <vt:lpwstr>2052-11.8.2.12011</vt:lpwstr>
  </property>
</Properties>
</file>